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" i="1" l="1"/>
  <c r="C6" i="1" s="1"/>
  <c r="E3" i="1"/>
  <c r="E6" i="1" s="1"/>
  <c r="B8" i="1"/>
  <c r="C8" i="1"/>
  <c r="D8" i="1"/>
  <c r="E8" i="1"/>
  <c r="F8" i="1"/>
  <c r="F3" i="1"/>
  <c r="F6" i="1" s="1"/>
  <c r="D3" i="1"/>
  <c r="D6" i="1" s="1"/>
  <c r="B29" i="1" l="1"/>
  <c r="E4" i="1"/>
  <c r="F7" i="1" l="1"/>
  <c r="F9" i="1" s="1"/>
  <c r="D4" i="1"/>
  <c r="C7" i="1"/>
  <c r="C9" i="1" s="1"/>
  <c r="C25" i="1" s="1"/>
  <c r="F24" i="1" l="1"/>
  <c r="F10" i="1"/>
  <c r="C10" i="1"/>
  <c r="H25" i="1"/>
  <c r="C26" i="1"/>
  <c r="H26" i="1" s="1"/>
  <c r="C4" i="1"/>
  <c r="F4" i="1"/>
  <c r="D7" i="1"/>
  <c r="D9" i="1" s="1"/>
  <c r="E7" i="1"/>
  <c r="E9" i="1" s="1"/>
  <c r="D24" i="1" l="1"/>
  <c r="H24" i="1" s="1"/>
  <c r="D23" i="1"/>
  <c r="D10" i="1"/>
  <c r="E22" i="1"/>
  <c r="H22" i="1" s="1"/>
  <c r="E10" i="1"/>
  <c r="E21" i="1"/>
  <c r="B3" i="1"/>
  <c r="B6" i="1" l="1"/>
  <c r="B7" i="1" s="1"/>
  <c r="B9" i="1" s="1"/>
  <c r="B4" i="1"/>
  <c r="B10" i="1" l="1"/>
  <c r="B28" i="1" s="1"/>
  <c r="B30" i="1" s="1"/>
  <c r="B23" i="1"/>
  <c r="H23" i="1" s="1"/>
  <c r="B21" i="1"/>
  <c r="H21" i="1" s="1"/>
</calcChain>
</file>

<file path=xl/sharedStrings.xml><?xml version="1.0" encoding="utf-8"?>
<sst xmlns="http://schemas.openxmlformats.org/spreadsheetml/2006/main" count="33" uniqueCount="26">
  <si>
    <t>Mythical Mana Potion</t>
  </si>
  <si>
    <t>Golemblood Potion</t>
  </si>
  <si>
    <t>Potion of the Tol'vir</t>
  </si>
  <si>
    <t>Volcanic Potion</t>
  </si>
  <si>
    <t>Earthen Potion</t>
  </si>
  <si>
    <t>Cinderbloom</t>
  </si>
  <si>
    <t>Azshara's Veil</t>
  </si>
  <si>
    <t>Stormvine</t>
  </si>
  <si>
    <t>Heartblossom</t>
  </si>
  <si>
    <t>Volatile Life</t>
  </si>
  <si>
    <t>Price Per 40 Units</t>
  </si>
  <si>
    <t>Net Profit / Loss Per Unit</t>
  </si>
  <si>
    <t>Net Profit / Loss Per 40 Units</t>
  </si>
  <si>
    <t xml:space="preserve">Procs </t>
  </si>
  <si>
    <t>Profit Via Procs Per Unit</t>
  </si>
  <si>
    <t>Whiptail</t>
  </si>
  <si>
    <t>Net Profit</t>
  </si>
  <si>
    <t>Investment</t>
  </si>
  <si>
    <t>Income</t>
  </si>
  <si>
    <t>Total Profit Per 40 Units + Procs</t>
  </si>
  <si>
    <t>Market Price Per Unit</t>
  </si>
  <si>
    <t>Materials Needed</t>
  </si>
  <si>
    <t>Materials To Be Purchased</t>
  </si>
  <si>
    <t>Materials To Buy</t>
  </si>
  <si>
    <t>Price Per Unit</t>
  </si>
  <si>
    <t>Crafting Expenses Per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</si>
</sst>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1" fillId="4" borderId="1" xfId="0" applyFont="1" applyFill="1" applyBorder="1"/>
    <xf numFmtId="164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5" borderId="1" xfId="0" applyFont="1" applyFill="1" applyBorder="1"/>
    <xf numFmtId="164" fontId="2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0" applyNumberFormat="1" applyBorder="1"/>
    <xf numFmtId="164" fontId="2" fillId="0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="85" zoomScaleNormal="85" workbookViewId="0">
      <selection activeCell="C6" sqref="C6"/>
    </sheetView>
  </sheetViews>
  <sheetFormatPr defaultRowHeight="15" x14ac:dyDescent="0.25"/>
  <cols>
    <col min="1" max="1" width="28.85546875" customWidth="1"/>
    <col min="2" max="2" width="20.7109375" customWidth="1"/>
    <col min="3" max="3" width="17.5703125" customWidth="1"/>
    <col min="4" max="4" width="28.28515625" customWidth="1"/>
    <col min="5" max="5" width="20.5703125" customWidth="1"/>
    <col min="6" max="6" width="21.28515625" customWidth="1"/>
    <col min="7" max="7" width="20.5703125" customWidth="1"/>
    <col min="8" max="8" width="22.85546875" customWidth="1"/>
    <col min="9" max="9" width="14.140625" customWidth="1"/>
  </cols>
  <sheetData>
    <row r="1" spans="1:7" x14ac:dyDescent="0.25">
      <c r="A1" s="7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7" ht="18.75" x14ac:dyDescent="0.3">
      <c r="A2" s="9" t="s">
        <v>20</v>
      </c>
      <c r="B2" s="2">
        <v>11.89</v>
      </c>
      <c r="C2" s="2">
        <v>28.95</v>
      </c>
      <c r="D2" s="2">
        <v>1</v>
      </c>
      <c r="E2" s="2">
        <v>1</v>
      </c>
      <c r="F2" s="2">
        <v>1</v>
      </c>
    </row>
    <row r="3" spans="1:7" ht="18.75" x14ac:dyDescent="0.3">
      <c r="A3" s="21" t="s">
        <v>25</v>
      </c>
      <c r="B3" s="22">
        <f>B13*G13+B14*G14+B15*G15+B16*G16+B17*G17+B18*G18</f>
        <v>6.8</v>
      </c>
      <c r="C3" s="22">
        <f>C13*G13+C14*G14+C15*G15+C16*G16+C17*G17+C18*G18</f>
        <v>10.74</v>
      </c>
      <c r="D3" s="22">
        <f>D13*G13+D14*G14+D15*G15+D16*G16+D17*G17+D18*G18</f>
        <v>4.49</v>
      </c>
      <c r="E3" s="22">
        <f>E13*G13+E14*G14+E15*G15+E16*G16+E17*G17+E18*G18</f>
        <v>6.31</v>
      </c>
      <c r="F3" s="22">
        <f>F13*G13+F14*G14+F15*G15+F16*G16+F17*G17+F18*G18</f>
        <v>4.9800000000000004</v>
      </c>
    </row>
    <row r="4" spans="1:7" ht="18.75" x14ac:dyDescent="0.3">
      <c r="A4" s="21" t="s">
        <v>10</v>
      </c>
      <c r="B4" s="22">
        <f>(40*B3)</f>
        <v>272</v>
      </c>
      <c r="C4" s="22">
        <f>(40*C3)</f>
        <v>429.6</v>
      </c>
      <c r="D4" s="22">
        <f>(40*D3)</f>
        <v>179.60000000000002</v>
      </c>
      <c r="E4" s="22">
        <f>(40*E3)</f>
        <v>252.39999999999998</v>
      </c>
      <c r="F4" s="22">
        <f>(40*F3)</f>
        <v>199.20000000000002</v>
      </c>
    </row>
    <row r="5" spans="1:7" ht="18.75" x14ac:dyDescent="0.3">
      <c r="A5" s="5" t="s">
        <v>13</v>
      </c>
      <c r="B5" s="2">
        <v>5</v>
      </c>
      <c r="C5" s="2">
        <v>13</v>
      </c>
      <c r="D5" s="2"/>
      <c r="E5" s="2"/>
      <c r="F5" s="2"/>
    </row>
    <row r="6" spans="1:7" ht="18.75" x14ac:dyDescent="0.3">
      <c r="A6" s="21" t="s">
        <v>11</v>
      </c>
      <c r="B6" s="22">
        <f>B2-B3</f>
        <v>5.0900000000000007</v>
      </c>
      <c r="C6" s="22">
        <f t="shared" ref="C6:F6" si="0">C2-C3</f>
        <v>18.21</v>
      </c>
      <c r="D6" s="22">
        <f t="shared" si="0"/>
        <v>-3.49</v>
      </c>
      <c r="E6" s="22">
        <f t="shared" si="0"/>
        <v>-5.31</v>
      </c>
      <c r="F6" s="22">
        <f t="shared" si="0"/>
        <v>-3.9800000000000004</v>
      </c>
    </row>
    <row r="7" spans="1:7" ht="18.75" x14ac:dyDescent="0.3">
      <c r="A7" s="21" t="s">
        <v>12</v>
      </c>
      <c r="B7" s="22">
        <f>40*B6</f>
        <v>203.60000000000002</v>
      </c>
      <c r="C7" s="22">
        <f>40*C6</f>
        <v>728.40000000000009</v>
      </c>
      <c r="D7" s="22">
        <f>40*D6</f>
        <v>-139.60000000000002</v>
      </c>
      <c r="E7" s="22">
        <f>40*E6</f>
        <v>-212.39999999999998</v>
      </c>
      <c r="F7" s="22">
        <f>40*F6</f>
        <v>-159.20000000000002</v>
      </c>
    </row>
    <row r="8" spans="1:7" ht="18.75" x14ac:dyDescent="0.3">
      <c r="A8" s="21" t="s">
        <v>14</v>
      </c>
      <c r="B8" s="23">
        <f>(B5*B2)</f>
        <v>59.45</v>
      </c>
      <c r="C8" s="23">
        <f t="shared" ref="C8:F8" si="1">(C5*C2)</f>
        <v>376.34999999999997</v>
      </c>
      <c r="D8" s="23">
        <f t="shared" si="1"/>
        <v>0</v>
      </c>
      <c r="E8" s="23">
        <f t="shared" si="1"/>
        <v>0</v>
      </c>
      <c r="F8" s="23">
        <f t="shared" si="1"/>
        <v>0</v>
      </c>
    </row>
    <row r="9" spans="1:7" ht="18.75" x14ac:dyDescent="0.3">
      <c r="A9" s="21" t="s">
        <v>19</v>
      </c>
      <c r="B9" s="22">
        <f>(B7+B8)*0.95</f>
        <v>249.89750000000001</v>
      </c>
      <c r="C9" s="22">
        <f>(C7+C8)*0.95</f>
        <v>1049.5125</v>
      </c>
      <c r="D9" s="22">
        <f>(D7+D8)*0.95</f>
        <v>-132.62</v>
      </c>
      <c r="E9" s="22">
        <f>(E7+E8)*0.95</f>
        <v>-201.77999999999997</v>
      </c>
      <c r="F9" s="22">
        <f>(F7+F8)*0.95</f>
        <v>-151.24</v>
      </c>
    </row>
    <row r="10" spans="1:7" s="4" customFormat="1" ht="18.75" x14ac:dyDescent="0.3">
      <c r="A10" s="21" t="s">
        <v>19</v>
      </c>
      <c r="B10" s="22">
        <f>IF(B9&gt;0, B9, 0)</f>
        <v>249.89750000000001</v>
      </c>
      <c r="C10" s="22">
        <f t="shared" ref="C10:F10" si="2">IF(C9&gt;0, C9, 0)</f>
        <v>1049.5125</v>
      </c>
      <c r="D10" s="22">
        <f t="shared" si="2"/>
        <v>0</v>
      </c>
      <c r="E10" s="22">
        <f t="shared" si="2"/>
        <v>0</v>
      </c>
      <c r="F10" s="22">
        <f t="shared" si="2"/>
        <v>0</v>
      </c>
    </row>
    <row r="11" spans="1:7" s="4" customFormat="1" ht="18.75" x14ac:dyDescent="0.3">
      <c r="A11" s="8"/>
      <c r="B11" s="28"/>
      <c r="C11" s="28"/>
      <c r="D11" s="28"/>
      <c r="E11" s="28"/>
      <c r="F11" s="28"/>
    </row>
    <row r="12" spans="1:7" ht="18.75" x14ac:dyDescent="0.3">
      <c r="A12" s="29" t="s">
        <v>21</v>
      </c>
      <c r="B12" s="11"/>
      <c r="C12" s="11"/>
      <c r="D12" s="12"/>
      <c r="E12" s="12"/>
      <c r="F12" s="12"/>
      <c r="G12" s="15" t="s">
        <v>24</v>
      </c>
    </row>
    <row r="13" spans="1:7" ht="18.75" x14ac:dyDescent="0.3">
      <c r="A13" s="13" t="s">
        <v>5</v>
      </c>
      <c r="B13" s="14">
        <v>1</v>
      </c>
      <c r="C13" s="14"/>
      <c r="D13" s="14"/>
      <c r="E13" s="14">
        <v>1</v>
      </c>
      <c r="F13" s="14"/>
      <c r="G13" s="16">
        <v>2.8</v>
      </c>
    </row>
    <row r="14" spans="1:7" ht="18.75" x14ac:dyDescent="0.3">
      <c r="A14" s="13" t="s">
        <v>6</v>
      </c>
      <c r="B14" s="14"/>
      <c r="C14" s="14"/>
      <c r="D14" s="14"/>
      <c r="E14" s="14">
        <v>1</v>
      </c>
      <c r="F14" s="14"/>
      <c r="G14" s="16">
        <v>3.51</v>
      </c>
    </row>
    <row r="15" spans="1:7" ht="18.75" x14ac:dyDescent="0.3">
      <c r="A15" s="13" t="s">
        <v>15</v>
      </c>
      <c r="B15" s="14">
        <v>2</v>
      </c>
      <c r="C15" s="14"/>
      <c r="D15" s="14">
        <v>1</v>
      </c>
      <c r="E15" s="14"/>
      <c r="F15" s="14"/>
      <c r="G15" s="16">
        <v>2</v>
      </c>
    </row>
    <row r="16" spans="1:7" ht="18.75" x14ac:dyDescent="0.3">
      <c r="A16" s="13" t="s">
        <v>7</v>
      </c>
      <c r="B16" s="14"/>
      <c r="C16" s="14"/>
      <c r="D16" s="14">
        <v>1</v>
      </c>
      <c r="E16" s="14"/>
      <c r="F16" s="14">
        <v>2</v>
      </c>
      <c r="G16" s="16">
        <v>2.4900000000000002</v>
      </c>
    </row>
    <row r="17" spans="1:9" ht="18.75" x14ac:dyDescent="0.3">
      <c r="A17" s="13" t="s">
        <v>8</v>
      </c>
      <c r="B17" s="14"/>
      <c r="C17" s="14">
        <v>1</v>
      </c>
      <c r="D17" s="14"/>
      <c r="E17" s="14"/>
      <c r="F17" s="14"/>
      <c r="G17" s="16">
        <v>2</v>
      </c>
    </row>
    <row r="18" spans="1:9" ht="18.75" x14ac:dyDescent="0.3">
      <c r="A18" s="13" t="s">
        <v>9</v>
      </c>
      <c r="B18" s="14"/>
      <c r="C18" s="14">
        <v>1</v>
      </c>
      <c r="D18" s="14"/>
      <c r="E18" s="14"/>
      <c r="F18" s="14"/>
      <c r="G18" s="16">
        <v>8.74</v>
      </c>
    </row>
    <row r="19" spans="1:9" s="4" customFormat="1" ht="18.75" x14ac:dyDescent="0.3">
      <c r="A19" s="5"/>
      <c r="B19" s="6"/>
      <c r="C19" s="6"/>
      <c r="D19" s="6"/>
      <c r="E19" s="6"/>
      <c r="F19" s="6"/>
      <c r="G19" s="6"/>
      <c r="H19" s="10"/>
    </row>
    <row r="20" spans="1:9" s="4" customFormat="1" ht="18.75" x14ac:dyDescent="0.3">
      <c r="A20" s="30" t="s">
        <v>22</v>
      </c>
      <c r="B20" s="18"/>
      <c r="C20" s="18"/>
      <c r="D20" s="18"/>
      <c r="E20" s="18"/>
      <c r="F20" s="18"/>
      <c r="G20" s="18"/>
      <c r="H20" s="17" t="s">
        <v>23</v>
      </c>
    </row>
    <row r="21" spans="1:9" ht="18.75" x14ac:dyDescent="0.3">
      <c r="A21" s="19" t="s">
        <v>5</v>
      </c>
      <c r="B21" s="18">
        <f>IF(B9&gt;0,1,0)</f>
        <v>1</v>
      </c>
      <c r="C21" s="18"/>
      <c r="D21" s="18"/>
      <c r="E21" s="18">
        <f>IF(E9&gt;0,1,0)</f>
        <v>0</v>
      </c>
      <c r="F21" s="18"/>
      <c r="G21" s="18"/>
      <c r="H21" s="18">
        <f>SUM(B21:F21)*40</f>
        <v>40</v>
      </c>
      <c r="I21" s="10"/>
    </row>
    <row r="22" spans="1:9" ht="18.75" x14ac:dyDescent="0.3">
      <c r="A22" s="19" t="s">
        <v>6</v>
      </c>
      <c r="B22" s="18"/>
      <c r="C22" s="18"/>
      <c r="D22" s="18"/>
      <c r="E22" s="18">
        <f>IF(E9&gt;0,1,0)</f>
        <v>0</v>
      </c>
      <c r="F22" s="18"/>
      <c r="G22" s="20"/>
      <c r="H22" s="18">
        <f t="shared" ref="H22:H26" si="3">SUM(B22:F22)*40</f>
        <v>0</v>
      </c>
      <c r="I22" s="10"/>
    </row>
    <row r="23" spans="1:9" ht="18.75" x14ac:dyDescent="0.3">
      <c r="A23" s="19" t="s">
        <v>15</v>
      </c>
      <c r="B23" s="18">
        <f>IF(B9&gt;0,2,0)</f>
        <v>2</v>
      </c>
      <c r="C23" s="18"/>
      <c r="D23" s="18">
        <f>IF(D9&gt;0,1,0)</f>
        <v>0</v>
      </c>
      <c r="E23" s="18"/>
      <c r="F23" s="18"/>
      <c r="G23" s="20"/>
      <c r="H23" s="18">
        <f t="shared" si="3"/>
        <v>80</v>
      </c>
      <c r="I23" s="10"/>
    </row>
    <row r="24" spans="1:9" ht="18.75" x14ac:dyDescent="0.3">
      <c r="A24" s="19" t="s">
        <v>7</v>
      </c>
      <c r="B24" s="18"/>
      <c r="C24" s="18"/>
      <c r="D24" s="18">
        <f>IF(D9&gt;0,1,0)</f>
        <v>0</v>
      </c>
      <c r="E24" s="18"/>
      <c r="F24" s="18">
        <f>IF(F9&gt;0,2,0)</f>
        <v>0</v>
      </c>
      <c r="G24" s="18"/>
      <c r="H24" s="18">
        <f t="shared" si="3"/>
        <v>0</v>
      </c>
      <c r="I24" s="10"/>
    </row>
    <row r="25" spans="1:9" ht="18.75" x14ac:dyDescent="0.3">
      <c r="A25" s="19" t="s">
        <v>8</v>
      </c>
      <c r="B25" s="18"/>
      <c r="C25" s="18">
        <f>IF(C9&gt;0,1,0)</f>
        <v>1</v>
      </c>
      <c r="D25" s="18"/>
      <c r="E25" s="18"/>
      <c r="F25" s="18"/>
      <c r="G25" s="18"/>
      <c r="H25" s="18">
        <f t="shared" si="3"/>
        <v>40</v>
      </c>
      <c r="I25" s="10"/>
    </row>
    <row r="26" spans="1:9" ht="18.75" x14ac:dyDescent="0.3">
      <c r="A26" s="19" t="s">
        <v>9</v>
      </c>
      <c r="B26" s="18"/>
      <c r="C26" s="18">
        <f>IF(C9&gt;0,1,0)</f>
        <v>1</v>
      </c>
      <c r="D26" s="18"/>
      <c r="E26" s="18"/>
      <c r="F26" s="18"/>
      <c r="G26" s="18"/>
      <c r="H26" s="18">
        <f t="shared" si="3"/>
        <v>40</v>
      </c>
      <c r="I26" s="10"/>
    </row>
    <row r="27" spans="1:9" s="4" customFormat="1" ht="18.75" x14ac:dyDescent="0.3">
      <c r="A27" s="5"/>
      <c r="B27" s="6"/>
      <c r="C27" s="6"/>
      <c r="D27" s="6"/>
      <c r="E27" s="6"/>
      <c r="F27" s="6"/>
      <c r="G27" s="6"/>
      <c r="H27" s="6"/>
      <c r="I27" s="10"/>
    </row>
    <row r="28" spans="1:9" ht="18.75" x14ac:dyDescent="0.3">
      <c r="A28" s="24" t="s">
        <v>17</v>
      </c>
      <c r="B28" s="26">
        <f>(IF(B10&gt;0, (B3*40), 0))+(IF(C10&gt;0, (C3*40), 0))+(IF(D10&gt;0, (D3*40), 0))+(IF(E10&gt;0, (E3*40), 0))+(IF(F10&gt;0, (F3*40), 0))</f>
        <v>701.6</v>
      </c>
      <c r="D28" s="1"/>
      <c r="E28" s="2"/>
      <c r="F28" s="2"/>
      <c r="G28" s="2"/>
      <c r="H28" s="6"/>
      <c r="I28" s="10"/>
    </row>
    <row r="29" spans="1:9" ht="18.75" x14ac:dyDescent="0.3">
      <c r="A29" s="24" t="s">
        <v>18</v>
      </c>
      <c r="B29" s="25">
        <f>40*(SUM(B2:F2))+(SUM(B8:F8))</f>
        <v>2189.4</v>
      </c>
      <c r="C29" s="1"/>
      <c r="D29" s="1"/>
      <c r="E29" s="2"/>
      <c r="F29" s="2"/>
      <c r="G29" s="2"/>
      <c r="H29" s="6"/>
      <c r="I29" s="10"/>
    </row>
    <row r="30" spans="1:9" ht="18.75" x14ac:dyDescent="0.3">
      <c r="A30" s="24" t="s">
        <v>16</v>
      </c>
      <c r="B30" s="25">
        <f>((B29)-B28)*0.95</f>
        <v>1413.41</v>
      </c>
      <c r="C30" s="27"/>
      <c r="D30" s="1"/>
      <c r="E30" s="2"/>
      <c r="F30" s="2"/>
      <c r="G30" s="2"/>
      <c r="H30" s="6"/>
      <c r="I30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</dc:creator>
  <cp:lastModifiedBy>Brad</cp:lastModifiedBy>
  <dcterms:created xsi:type="dcterms:W3CDTF">2011-03-14T07:21:40Z</dcterms:created>
  <dcterms:modified xsi:type="dcterms:W3CDTF">2011-03-16T08:36:36Z</dcterms:modified>
</cp:coreProperties>
</file>